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almutawa\Desktop\البيانات المفتوحة\"/>
    </mc:Choice>
  </mc:AlternateContent>
  <xr:revisionPtr revIDLastSave="0" documentId="13_ncr:1_{079914F6-B514-446E-A263-27F2776748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3" r:id="rId1"/>
    <sheet name="20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3" l="1"/>
  <c r="K8" i="3"/>
  <c r="J8" i="3"/>
  <c r="G8" i="3"/>
  <c r="F8" i="3"/>
  <c r="D8" i="3"/>
  <c r="C8" i="3"/>
  <c r="B8" i="3"/>
  <c r="I7" i="3"/>
  <c r="H7" i="3"/>
  <c r="E7" i="3"/>
  <c r="I6" i="3"/>
  <c r="H6" i="3"/>
  <c r="E6" i="3"/>
  <c r="I5" i="3"/>
  <c r="H5" i="3"/>
  <c r="E5" i="3"/>
  <c r="I4" i="3"/>
  <c r="H4" i="3"/>
  <c r="E4" i="3"/>
  <c r="C8" i="2"/>
  <c r="F7" i="2"/>
  <c r="F4" i="2"/>
  <c r="J6" i="2"/>
  <c r="J5" i="2"/>
  <c r="J7" i="2"/>
  <c r="J4" i="2"/>
  <c r="F6" i="2"/>
  <c r="F5" i="2"/>
  <c r="E8" i="2"/>
  <c r="I6" i="2"/>
  <c r="I7" i="2"/>
  <c r="I4" i="2"/>
  <c r="I5" i="2"/>
  <c r="E8" i="3" l="1"/>
  <c r="H8" i="3"/>
  <c r="I8" i="3"/>
  <c r="J8" i="2"/>
  <c r="K8" i="2"/>
  <c r="L8" i="2"/>
  <c r="H8" i="2" l="1"/>
  <c r="G8" i="2" l="1"/>
  <c r="I8" i="2"/>
  <c r="M8" i="2"/>
  <c r="B8" i="2"/>
  <c r="D8" i="2"/>
  <c r="F8" i="2" l="1"/>
</calcChain>
</file>

<file path=xl/sharedStrings.xml><?xml version="1.0" encoding="utf-8"?>
<sst xmlns="http://schemas.openxmlformats.org/spreadsheetml/2006/main" count="41" uniqueCount="23">
  <si>
    <t>إجمالى الربع الأول</t>
  </si>
  <si>
    <t>إجمالى الربع الثانى</t>
  </si>
  <si>
    <t>إجمالى الربع الثالث</t>
  </si>
  <si>
    <t>إجمالى الربع الرابع</t>
  </si>
  <si>
    <t>مكتوب</t>
  </si>
  <si>
    <t>شفوى</t>
  </si>
  <si>
    <t>نوع الفتـــــوى لمؤشرات الأداء</t>
  </si>
  <si>
    <t>نوع الفتــــــــــــــوى للإحصاء</t>
  </si>
  <si>
    <t>الإجمـــــــــــالى</t>
  </si>
  <si>
    <t>إجمالى الربع السنوى</t>
  </si>
  <si>
    <t xml:space="preserve">فتاوى الانترنت المجاب عليها </t>
  </si>
  <si>
    <t xml:space="preserve">فتاوى الانترنت المجاب عليها خلال أكثر من 3 أيام </t>
  </si>
  <si>
    <t>فتاوى الإنترنت المجاب عليها خلال 3 أيام</t>
  </si>
  <si>
    <t>عدد فتاوى الإنترنت</t>
  </si>
  <si>
    <t>عدد مجالس الإفتاء</t>
  </si>
  <si>
    <t>نسبة الاستجابة لفتاوى الانترنت في الوقت المحدد</t>
  </si>
  <si>
    <t>متوسط زمن الرد على فتاوى الإنترنت</t>
  </si>
  <si>
    <t>متوسط زمن الرد على الفتاوى المكتوبة</t>
  </si>
  <si>
    <t>جملة الفتاوى لعام 2024م</t>
  </si>
  <si>
    <t>عدد فتاوى مجالس الإفتاء</t>
  </si>
  <si>
    <t>عدد الفتاوى المقدمة للجمهور خلال عام 2024م</t>
  </si>
  <si>
    <t>جملة الفتاوى لعام 2023م</t>
  </si>
  <si>
    <t>عدد الفتاوى المقدمة للجمهور خلال عام 2023 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</si>
</sst>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Dubai"/>
      <family val="2"/>
    </font>
    <font>
      <b/>
      <sz val="10"/>
      <name val="Dubai"/>
      <family val="2"/>
    </font>
    <font>
      <b/>
      <sz val="10"/>
      <color indexed="20"/>
      <name val="Dubai"/>
      <family val="2"/>
    </font>
    <font>
      <b/>
      <sz val="12"/>
      <color theme="0"/>
      <name val="Dubai"/>
      <family val="2"/>
    </font>
    <font>
      <b/>
      <sz val="16"/>
      <color indexed="20"/>
      <name val="Arial"/>
      <family val="2"/>
    </font>
    <font>
      <b/>
      <sz val="14"/>
      <color theme="0"/>
      <name val="Dubai"/>
      <family val="2"/>
    </font>
    <font>
      <b/>
      <sz val="12"/>
      <name val="Dubai"/>
      <family val="2"/>
    </font>
  </fonts>
  <fills count="3">
    <fill>
      <patternFill patternType="none"/>
    </fill>
    <fill>
      <patternFill patternType="gray125"/>
    </fill>
    <fill>
      <patternFill patternType="solid">
        <fgColor rgb="FF266D8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135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90CE-436F-43E8-80E7-F8F53DE9B418}">
  <dimension ref="A1:L9"/>
  <sheetViews>
    <sheetView rightToLeft="1" tabSelected="1" zoomScale="80" zoomScaleNormal="80" workbookViewId="0">
      <selection activeCell="B11" sqref="B11"/>
    </sheetView>
  </sheetViews>
  <sheetFormatPr defaultRowHeight="12.5" x14ac:dyDescent="0.25"/>
  <cols>
    <col min="1" max="1" width="27.1796875" style="9" customWidth="1"/>
    <col min="2" max="2" width="9.81640625" style="9" bestFit="1" customWidth="1"/>
    <col min="3" max="3" width="18.453125" style="9" customWidth="1"/>
    <col min="4" max="4" width="11.453125" style="9" customWidth="1"/>
    <col min="5" max="5" width="15.54296875" style="9" customWidth="1"/>
    <col min="6" max="7" width="15.453125" style="9" customWidth="1"/>
    <col min="8" max="11" width="16.81640625" style="9" customWidth="1"/>
    <col min="12" max="12" width="17.81640625" style="9" customWidth="1"/>
    <col min="13" max="16384" width="8.7265625" style="9"/>
  </cols>
  <sheetData>
    <row r="1" spans="1:12" s="7" customFormat="1" ht="26.5" x14ac:dyDescent="0.25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s="7" customFormat="1" ht="22" x14ac:dyDescent="0.25">
      <c r="A2" s="12" t="s">
        <v>9</v>
      </c>
      <c r="B2" s="5" t="s">
        <v>7</v>
      </c>
      <c r="C2" s="5"/>
      <c r="D2" s="5"/>
      <c r="E2" s="5"/>
      <c r="F2" s="5"/>
      <c r="G2" s="5" t="s">
        <v>6</v>
      </c>
      <c r="H2" s="5"/>
      <c r="I2" s="5"/>
      <c r="J2" s="5"/>
      <c r="K2" s="5"/>
      <c r="L2" s="5"/>
    </row>
    <row r="3" spans="1:12" s="7" customFormat="1" ht="88" x14ac:dyDescent="0.25">
      <c r="A3" s="12"/>
      <c r="B3" s="13" t="s">
        <v>4</v>
      </c>
      <c r="C3" s="13" t="s">
        <v>5</v>
      </c>
      <c r="D3" s="13" t="s">
        <v>13</v>
      </c>
      <c r="E3" s="13" t="s">
        <v>8</v>
      </c>
      <c r="F3" s="13" t="s">
        <v>10</v>
      </c>
      <c r="G3" s="13" t="s">
        <v>12</v>
      </c>
      <c r="H3" s="13" t="s">
        <v>11</v>
      </c>
      <c r="I3" s="13" t="s">
        <v>15</v>
      </c>
      <c r="J3" s="13" t="s">
        <v>16</v>
      </c>
      <c r="K3" s="13" t="s">
        <v>17</v>
      </c>
      <c r="L3" s="13" t="s">
        <v>14</v>
      </c>
    </row>
    <row r="4" spans="1:12" s="8" customFormat="1" ht="22" customHeight="1" x14ac:dyDescent="0.25">
      <c r="A4" s="14" t="s">
        <v>0</v>
      </c>
      <c r="B4" s="14">
        <v>67</v>
      </c>
      <c r="C4" s="14">
        <v>44751</v>
      </c>
      <c r="D4" s="14">
        <v>2039</v>
      </c>
      <c r="E4" s="14">
        <f>SUM(B4:D4)</f>
        <v>46857</v>
      </c>
      <c r="F4" s="14">
        <v>2039</v>
      </c>
      <c r="G4" s="14">
        <v>2034</v>
      </c>
      <c r="H4" s="14">
        <f>F4-G4</f>
        <v>5</v>
      </c>
      <c r="I4" s="14">
        <f>G4/F4*100</f>
        <v>99.754781755762636</v>
      </c>
      <c r="J4" s="14">
        <v>1.17</v>
      </c>
      <c r="K4" s="14">
        <v>5.7</v>
      </c>
      <c r="L4" s="14">
        <v>109</v>
      </c>
    </row>
    <row r="5" spans="1:12" s="8" customFormat="1" ht="22" customHeight="1" x14ac:dyDescent="0.25">
      <c r="A5" s="14" t="s">
        <v>1</v>
      </c>
      <c r="B5" s="14">
        <v>33</v>
      </c>
      <c r="C5" s="14">
        <v>53826</v>
      </c>
      <c r="D5" s="14">
        <v>2809</v>
      </c>
      <c r="E5" s="14">
        <f>SUM(B5:D5)</f>
        <v>56668</v>
      </c>
      <c r="F5" s="14">
        <v>2809</v>
      </c>
      <c r="G5" s="14">
        <v>2770</v>
      </c>
      <c r="H5" s="14">
        <f t="shared" ref="H5:H7" si="0">F5-G5</f>
        <v>39</v>
      </c>
      <c r="I5" s="14">
        <f t="shared" ref="I5:I7" si="1">G5/F5*100</f>
        <v>98.611605553577789</v>
      </c>
      <c r="J5" s="14">
        <v>1.41</v>
      </c>
      <c r="K5" s="14">
        <v>3.49</v>
      </c>
      <c r="L5" s="14">
        <v>107</v>
      </c>
    </row>
    <row r="6" spans="1:12" s="8" customFormat="1" ht="22" customHeight="1" x14ac:dyDescent="0.25">
      <c r="A6" s="14" t="s">
        <v>2</v>
      </c>
      <c r="B6" s="14">
        <v>52</v>
      </c>
      <c r="C6" s="14">
        <v>33778</v>
      </c>
      <c r="D6" s="14">
        <v>2033</v>
      </c>
      <c r="E6" s="14">
        <f>SUM(B6:D6)</f>
        <v>35863</v>
      </c>
      <c r="F6" s="14">
        <v>2033</v>
      </c>
      <c r="G6" s="14">
        <v>1969</v>
      </c>
      <c r="H6" s="14">
        <f t="shared" si="0"/>
        <v>64</v>
      </c>
      <c r="I6" s="14">
        <f t="shared" si="1"/>
        <v>96.851942941465822</v>
      </c>
      <c r="J6" s="14">
        <v>1.56</v>
      </c>
      <c r="K6" s="14">
        <v>5.58</v>
      </c>
      <c r="L6" s="14">
        <v>104</v>
      </c>
    </row>
    <row r="7" spans="1:12" s="8" customFormat="1" ht="25.5" customHeight="1" x14ac:dyDescent="0.25">
      <c r="A7" s="14" t="s">
        <v>3</v>
      </c>
      <c r="B7" s="14">
        <v>51</v>
      </c>
      <c r="C7" s="14">
        <v>37808</v>
      </c>
      <c r="D7" s="14">
        <v>1428</v>
      </c>
      <c r="E7" s="14">
        <f>SUM(B7:D7)</f>
        <v>39287</v>
      </c>
      <c r="F7" s="14">
        <v>1428</v>
      </c>
      <c r="G7" s="14">
        <v>1403</v>
      </c>
      <c r="H7" s="14">
        <f t="shared" si="0"/>
        <v>25</v>
      </c>
      <c r="I7" s="14">
        <f t="shared" si="1"/>
        <v>98.249299719887944</v>
      </c>
      <c r="J7" s="14">
        <v>1.42</v>
      </c>
      <c r="K7" s="14">
        <v>4.71</v>
      </c>
      <c r="L7" s="14">
        <v>110</v>
      </c>
    </row>
    <row r="8" spans="1:12" s="8" customFormat="1" ht="26.25" customHeight="1" x14ac:dyDescent="0.25">
      <c r="A8" s="14" t="s">
        <v>21</v>
      </c>
      <c r="B8" s="14">
        <f t="shared" ref="B8:L8" si="2">SUM(B7,B6,B5,B4)</f>
        <v>203</v>
      </c>
      <c r="C8" s="15">
        <f>SUM(C7,C6,C5,C4)</f>
        <v>170163</v>
      </c>
      <c r="D8" s="14">
        <f t="shared" si="2"/>
        <v>8309</v>
      </c>
      <c r="E8" s="14">
        <f t="shared" si="2"/>
        <v>178675</v>
      </c>
      <c r="F8" s="14">
        <f t="shared" si="2"/>
        <v>8309</v>
      </c>
      <c r="G8" s="14">
        <f t="shared" si="2"/>
        <v>8176</v>
      </c>
      <c r="H8" s="14">
        <f t="shared" si="2"/>
        <v>133</v>
      </c>
      <c r="I8" s="14">
        <f t="shared" ref="I8:J8" si="3">AVERAGE(I4:I7)</f>
        <v>98.366907492673562</v>
      </c>
      <c r="J8" s="14">
        <f t="shared" si="3"/>
        <v>1.3900000000000001</v>
      </c>
      <c r="K8" s="14">
        <f>AVERAGE(K4:K7)</f>
        <v>4.87</v>
      </c>
      <c r="L8" s="14">
        <f t="shared" si="2"/>
        <v>430</v>
      </c>
    </row>
    <row r="9" spans="1:12" ht="20" x14ac:dyDescent="0.25">
      <c r="D9" s="10"/>
      <c r="F9" s="10"/>
    </row>
  </sheetData>
  <mergeCells count="4">
    <mergeCell ref="A1:L1"/>
    <mergeCell ref="A2:A3"/>
    <mergeCell ref="B2:F2"/>
    <mergeCell ref="G2:L2"/>
  </mergeCells>
  <pageMargins left="0.23" right="0.27" top="0.4" bottom="0.48" header="0.12" footer="0.4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ورقة1"/>
  <dimension ref="A1:M10"/>
  <sheetViews>
    <sheetView rightToLeft="1" zoomScale="90" zoomScaleNormal="90" workbookViewId="0">
      <selection activeCell="C10" sqref="C10"/>
    </sheetView>
  </sheetViews>
  <sheetFormatPr defaultRowHeight="19" x14ac:dyDescent="0.25"/>
  <cols>
    <col min="1" max="1" width="27.1796875" style="4" customWidth="1"/>
    <col min="2" max="2" width="9.81640625" style="4" bestFit="1" customWidth="1"/>
    <col min="3" max="3" width="18.453125" style="4" customWidth="1"/>
    <col min="4" max="5" width="11.453125" style="4" customWidth="1"/>
    <col min="6" max="6" width="15.54296875" style="4" customWidth="1"/>
    <col min="7" max="7" width="13.6328125" style="4" customWidth="1"/>
    <col min="8" max="8" width="19.36328125" style="4" customWidth="1"/>
    <col min="9" max="9" width="20.08984375" style="4" customWidth="1"/>
    <col min="10" max="10" width="16.81640625" style="4" customWidth="1"/>
    <col min="11" max="12" width="16.81640625" style="4" hidden="1" customWidth="1"/>
    <col min="13" max="13" width="17.81640625" style="4" customWidth="1"/>
    <col min="14" max="16384" width="8.7265625" style="4"/>
  </cols>
  <sheetData>
    <row r="1" spans="1:13" ht="26.5" x14ac:dyDescent="0.25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2" x14ac:dyDescent="0.25">
      <c r="A2" s="12" t="s">
        <v>9</v>
      </c>
      <c r="B2" s="5" t="s">
        <v>7</v>
      </c>
      <c r="C2" s="5"/>
      <c r="D2" s="5"/>
      <c r="E2" s="5"/>
      <c r="F2" s="5"/>
      <c r="G2" s="5" t="s">
        <v>6</v>
      </c>
      <c r="H2" s="5"/>
      <c r="I2" s="5"/>
      <c r="J2" s="5"/>
      <c r="K2" s="5"/>
      <c r="L2" s="5"/>
      <c r="M2" s="5"/>
    </row>
    <row r="3" spans="1:13" ht="66" x14ac:dyDescent="0.25">
      <c r="A3" s="12"/>
      <c r="B3" s="1" t="s">
        <v>4</v>
      </c>
      <c r="C3" s="1" t="s">
        <v>5</v>
      </c>
      <c r="D3" s="13" t="s">
        <v>13</v>
      </c>
      <c r="E3" s="13" t="s">
        <v>19</v>
      </c>
      <c r="F3" s="1" t="s">
        <v>8</v>
      </c>
      <c r="G3" s="13" t="s">
        <v>10</v>
      </c>
      <c r="H3" s="13" t="s">
        <v>12</v>
      </c>
      <c r="I3" s="16" t="s">
        <v>11</v>
      </c>
      <c r="J3" s="16" t="s">
        <v>15</v>
      </c>
      <c r="K3" s="16" t="s">
        <v>16</v>
      </c>
      <c r="L3" s="16" t="s">
        <v>17</v>
      </c>
      <c r="M3" s="13" t="s">
        <v>14</v>
      </c>
    </row>
    <row r="4" spans="1:13" ht="22" x14ac:dyDescent="0.25">
      <c r="A4" s="17" t="s">
        <v>0</v>
      </c>
      <c r="B4" s="17">
        <v>76</v>
      </c>
      <c r="C4" s="17">
        <v>64582</v>
      </c>
      <c r="D4" s="17">
        <v>2488</v>
      </c>
      <c r="E4" s="17">
        <v>625</v>
      </c>
      <c r="F4" s="17">
        <f>SUM(B4:E4)</f>
        <v>67771</v>
      </c>
      <c r="G4" s="17">
        <v>2488</v>
      </c>
      <c r="H4" s="17">
        <v>2379</v>
      </c>
      <c r="I4" s="17">
        <f>G4-H4</f>
        <v>109</v>
      </c>
      <c r="J4" s="17">
        <f>H4/G4*100</f>
        <v>95.618971061093248</v>
      </c>
      <c r="K4" s="17"/>
      <c r="L4" s="17"/>
      <c r="M4" s="17">
        <v>125</v>
      </c>
    </row>
    <row r="5" spans="1:13" ht="22" x14ac:dyDescent="0.25">
      <c r="A5" s="17" t="s">
        <v>1</v>
      </c>
      <c r="B5" s="17">
        <v>69</v>
      </c>
      <c r="C5" s="18">
        <v>58588</v>
      </c>
      <c r="D5" s="17">
        <v>2197</v>
      </c>
      <c r="E5" s="17">
        <v>670</v>
      </c>
      <c r="F5" s="17">
        <f>SUM(B5:E5)</f>
        <v>61524</v>
      </c>
      <c r="G5" s="17">
        <v>2197</v>
      </c>
      <c r="H5" s="17">
        <v>2059</v>
      </c>
      <c r="I5" s="17">
        <f>G5-H5</f>
        <v>138</v>
      </c>
      <c r="J5" s="17">
        <f t="shared" ref="J5:J7" si="0">H5/G5*100</f>
        <v>93.718707328174787</v>
      </c>
      <c r="K5" s="17"/>
      <c r="L5" s="17"/>
      <c r="M5" s="17">
        <v>134</v>
      </c>
    </row>
    <row r="6" spans="1:13" ht="22" x14ac:dyDescent="0.25">
      <c r="A6" s="17" t="s">
        <v>2</v>
      </c>
      <c r="B6" s="17">
        <v>72</v>
      </c>
      <c r="C6" s="17">
        <v>41980</v>
      </c>
      <c r="D6" s="17">
        <v>2267</v>
      </c>
      <c r="E6" s="17">
        <v>585</v>
      </c>
      <c r="F6" s="17">
        <f>SUM(B6:E6)</f>
        <v>44904</v>
      </c>
      <c r="G6" s="17">
        <v>2267</v>
      </c>
      <c r="H6" s="17">
        <v>2106</v>
      </c>
      <c r="I6" s="17">
        <f>G6-H6</f>
        <v>161</v>
      </c>
      <c r="J6" s="17">
        <f>(H6/G6)*100</f>
        <v>92.898103220114692</v>
      </c>
      <c r="K6" s="17"/>
      <c r="L6" s="17"/>
      <c r="M6" s="17">
        <v>117</v>
      </c>
    </row>
    <row r="7" spans="1:13" ht="22" x14ac:dyDescent="0.25">
      <c r="A7" s="17" t="s">
        <v>3</v>
      </c>
      <c r="B7" s="17">
        <v>83</v>
      </c>
      <c r="C7" s="17">
        <v>44981</v>
      </c>
      <c r="D7" s="17">
        <v>2153</v>
      </c>
      <c r="E7" s="17">
        <v>600</v>
      </c>
      <c r="F7" s="17">
        <f>SUM(B7:E7)</f>
        <v>47817</v>
      </c>
      <c r="G7" s="17">
        <v>2153</v>
      </c>
      <c r="H7" s="17">
        <v>1775</v>
      </c>
      <c r="I7" s="17">
        <f>G7-H7</f>
        <v>378</v>
      </c>
      <c r="J7" s="17">
        <f t="shared" si="0"/>
        <v>82.443102647468649</v>
      </c>
      <c r="K7" s="17"/>
      <c r="L7" s="17"/>
      <c r="M7" s="17">
        <v>120</v>
      </c>
    </row>
    <row r="8" spans="1:13" ht="22" x14ac:dyDescent="0.25">
      <c r="A8" s="17" t="s">
        <v>18</v>
      </c>
      <c r="B8" s="17">
        <f t="shared" ref="B8:M8" si="1">SUM(B7,B6,B5,B4)</f>
        <v>300</v>
      </c>
      <c r="C8" s="19">
        <f>SUM(C7,C6,C5,C4)</f>
        <v>210131</v>
      </c>
      <c r="D8" s="17">
        <f t="shared" si="1"/>
        <v>9105</v>
      </c>
      <c r="E8" s="17">
        <f t="shared" si="1"/>
        <v>2480</v>
      </c>
      <c r="F8" s="17">
        <f t="shared" si="1"/>
        <v>222016</v>
      </c>
      <c r="G8" s="17">
        <f t="shared" si="1"/>
        <v>9105</v>
      </c>
      <c r="H8" s="17">
        <f t="shared" si="1"/>
        <v>8319</v>
      </c>
      <c r="I8" s="17">
        <f t="shared" si="1"/>
        <v>786</v>
      </c>
      <c r="J8" s="17">
        <f t="shared" ref="J8:K8" si="2">AVERAGE(J4:J7)</f>
        <v>91.169721064212851</v>
      </c>
      <c r="K8" s="17" t="e">
        <f t="shared" si="2"/>
        <v>#DIV/0!</v>
      </c>
      <c r="L8" s="17" t="e">
        <f>AVERAGE(L4:L7)</f>
        <v>#DIV/0!</v>
      </c>
      <c r="M8" s="17">
        <f t="shared" si="1"/>
        <v>496</v>
      </c>
    </row>
    <row r="9" spans="1:13" x14ac:dyDescent="0.25">
      <c r="A9" s="2"/>
      <c r="C9" s="2"/>
      <c r="D9" s="2"/>
      <c r="E9" s="2"/>
      <c r="G9" s="2"/>
      <c r="I9" s="6"/>
      <c r="J9" s="6"/>
      <c r="K9" s="6"/>
      <c r="L9" s="6"/>
      <c r="M9" s="6"/>
    </row>
    <row r="10" spans="1:13" x14ac:dyDescent="0.25">
      <c r="D10" s="3"/>
      <c r="E10" s="3"/>
      <c r="G10" s="3"/>
    </row>
  </sheetData>
  <mergeCells count="5">
    <mergeCell ref="A1:M1"/>
    <mergeCell ref="B2:F2"/>
    <mergeCell ref="G2:M2"/>
    <mergeCell ref="I9:M9"/>
    <mergeCell ref="A2:A3"/>
  </mergeCells>
  <phoneticPr fontId="1" type="noConversion"/>
  <pageMargins left="0.23" right="0.27" top="0.4" bottom="0.48" header="0.12" footer="0.44"/>
  <pageSetup paperSize="9" scale="77" orientation="landscape" r:id="rId1"/>
  <headerFooter alignWithMargins="0"/>
  <ignoredErrors>
    <ignoredError sqref="J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M. ALkobaisi</dc:creator>
  <cp:lastModifiedBy>منى المطوع</cp:lastModifiedBy>
  <cp:lastPrinted>2016-10-10T05:24:17Z</cp:lastPrinted>
  <dcterms:created xsi:type="dcterms:W3CDTF">2006-03-11T03:57:49Z</dcterms:created>
  <dcterms:modified xsi:type="dcterms:W3CDTF">2025-11-12T15:47:39Z</dcterms:modified>
</cp:coreProperties>
</file>